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E22" i="1" l="1"/>
  <c r="E48" i="1"/>
  <c r="E45" i="1"/>
  <c r="E46" i="1"/>
  <c r="E47" i="1"/>
  <c r="E49" i="1"/>
  <c r="E50" i="1"/>
  <c r="E51" i="1"/>
  <c r="E52" i="1"/>
  <c r="E53" i="1"/>
  <c r="E54" i="1"/>
  <c r="E44" i="1"/>
  <c r="G14" i="1" l="1"/>
  <c r="D17" i="1" l="1"/>
  <c r="G16" i="1"/>
  <c r="D15" i="1"/>
  <c r="E35" i="1" l="1"/>
  <c r="F35" i="1" s="1"/>
  <c r="E27" i="1"/>
  <c r="F27" i="1" s="1"/>
  <c r="E36" i="1"/>
  <c r="F36" i="1" s="1"/>
  <c r="E34" i="1"/>
  <c r="F34" i="1" s="1"/>
  <c r="E32" i="1"/>
  <c r="F32" i="1" s="1"/>
  <c r="E30" i="1"/>
  <c r="F30" i="1" s="1"/>
  <c r="E28" i="1"/>
  <c r="F28" i="1" s="1"/>
  <c r="E37" i="1"/>
  <c r="F37" i="1" s="1"/>
  <c r="E31" i="1"/>
  <c r="F31" i="1" s="1"/>
  <c r="E33" i="1"/>
  <c r="F33" i="1" s="1"/>
  <c r="E29" i="1"/>
  <c r="F29" i="1" s="1"/>
</calcChain>
</file>

<file path=xl/sharedStrings.xml><?xml version="1.0" encoding="utf-8"?>
<sst xmlns="http://schemas.openxmlformats.org/spreadsheetml/2006/main" count="56" uniqueCount="39">
  <si>
    <t>Beam simply supported at its ends subjected to a uniformly distributed load</t>
  </si>
  <si>
    <t>b=</t>
  </si>
  <si>
    <t>H=</t>
  </si>
  <si>
    <r>
      <t>I = bh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/12 =</t>
    </r>
  </si>
  <si>
    <t>h=</t>
  </si>
  <si>
    <t>m</t>
  </si>
  <si>
    <t>A=</t>
  </si>
  <si>
    <t>E=</t>
  </si>
  <si>
    <r>
      <t>G=E/2/(1+</t>
    </r>
    <r>
      <rPr>
        <sz val="11"/>
        <rFont val="Symbol"/>
        <family val="1"/>
        <charset val="2"/>
      </rPr>
      <t>n</t>
    </r>
    <r>
      <rPr>
        <sz val="11"/>
        <rFont val="Calibri"/>
        <family val="2"/>
      </rPr>
      <t>)=</t>
    </r>
  </si>
  <si>
    <t>Nh²/EI=</t>
  </si>
  <si>
    <t>k =</t>
  </si>
  <si>
    <r>
      <rPr>
        <b/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</rPr>
      <t xml:space="preserve">= </t>
    </r>
    <r>
      <rPr>
        <sz val="11"/>
        <color theme="1"/>
        <rFont val="Calibri"/>
        <family val="2"/>
        <scheme val="minor"/>
      </rPr>
      <t>EI/GA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h²=</t>
    </r>
  </si>
  <si>
    <r>
      <rPr>
        <sz val="11"/>
        <rFont val="Symbol"/>
        <family val="1"/>
        <charset val="2"/>
      </rPr>
      <t>n</t>
    </r>
    <r>
      <rPr>
        <sz val="11"/>
        <rFont val="Calibri"/>
        <family val="2"/>
        <scheme val="minor"/>
      </rPr>
      <t xml:space="preserve"> =</t>
    </r>
  </si>
  <si>
    <t>Beam length</t>
  </si>
  <si>
    <t>l=</t>
  </si>
  <si>
    <t>Uniformly distributed load</t>
  </si>
  <si>
    <t>p=</t>
  </si>
  <si>
    <t>kN/m</t>
  </si>
  <si>
    <t>bending shear factor</t>
  </si>
  <si>
    <r>
      <rPr>
        <sz val="11"/>
        <rFont val="Symbol"/>
        <family val="1"/>
        <charset val="2"/>
      </rPr>
      <t>a</t>
    </r>
    <r>
      <rPr>
        <sz val="11"/>
        <rFont val="Calibri"/>
        <family val="2"/>
      </rPr>
      <t xml:space="preserve">= </t>
    </r>
    <r>
      <rPr>
        <sz val="11"/>
        <rFont val="Calibri"/>
        <family val="2"/>
        <scheme val="minor"/>
      </rPr>
      <t>EI/</t>
    </r>
    <r>
      <rPr>
        <sz val="11"/>
        <rFont val="Symbol"/>
        <family val="1"/>
        <charset val="2"/>
      </rPr>
      <t>k</t>
    </r>
    <r>
      <rPr>
        <sz val="11"/>
        <rFont val="Calibri"/>
        <family val="2"/>
        <scheme val="minor"/>
      </rPr>
      <t>GAl²=</t>
    </r>
  </si>
  <si>
    <t>x=</t>
  </si>
  <si>
    <r>
      <t xml:space="preserve">W = EI </t>
    </r>
    <r>
      <rPr>
        <b/>
        <sz val="12"/>
        <rFont val="Symbol"/>
        <family val="1"/>
        <charset val="2"/>
      </rPr>
      <t xml:space="preserve">´ </t>
    </r>
    <r>
      <rPr>
        <b/>
        <sz val="12"/>
        <rFont val="Calibri"/>
        <family val="2"/>
      </rPr>
      <t>w</t>
    </r>
  </si>
  <si>
    <t>w =</t>
  </si>
  <si>
    <t xml:space="preserve">w1 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</si>
  <si>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</si>
  <si>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</si>
  <si>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</si>
  <si>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</si>
  <si>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</si>
  <si>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</si>
  <si>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</si>
  <si>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</si>
  <si>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</si>
  <si>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</si>
  <si>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m²</t>
  </si>
  <si>
    <t>kN/m²</t>
  </si>
  <si>
    <r>
      <t>m</t>
    </r>
    <r>
      <rPr>
        <vertAlign val="superscript"/>
        <sz val="11"/>
        <rFont val="Calibri"/>
        <family val="2"/>
        <scheme val="minor"/>
      </rPr>
      <t>4</t>
    </r>
  </si>
  <si>
    <t>Deflection calculation with the flexibility method</t>
  </si>
  <si>
    <t>Deflection calculation with the present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</si>
</sst>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Symbol"/>
      <family val="1"/>
      <charset val="2"/>
    </font>
    <font>
      <sz val="11"/>
      <name val="Calibri"/>
      <family val="2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Symbol"/>
      <family val="1"/>
      <charset val="2"/>
    </font>
    <font>
      <b/>
      <sz val="12"/>
      <name val="Calibri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Border="1" applyAlignment="1">
      <alignment horizontal="center" vertical="center"/>
    </xf>
    <xf numFmtId="4" fontId="3" fillId="0" borderId="0" xfId="0" applyNumberFormat="1" applyFont="1" applyAlignment="1" applyProtection="1">
      <alignment horizontal="left" vertical="top"/>
      <protection locked="0"/>
    </xf>
    <xf numFmtId="0" fontId="1" fillId="0" borderId="0" xfId="0" applyFont="1"/>
    <xf numFmtId="0" fontId="4" fillId="0" borderId="0" xfId="0" applyFont="1" applyBorder="1" applyAlignment="1">
      <alignment horizontal="center" vertical="center"/>
    </xf>
    <xf numFmtId="4" fontId="5" fillId="0" borderId="0" xfId="0" applyNumberFormat="1" applyFont="1" applyAlignment="1" applyProtection="1">
      <alignment horizontal="center" vertical="top"/>
      <protection locked="0"/>
    </xf>
    <xf numFmtId="0" fontId="6" fillId="0" borderId="0" xfId="0" applyFont="1"/>
    <xf numFmtId="4" fontId="4" fillId="0" borderId="0" xfId="0" applyNumberFormat="1" applyFont="1" applyAlignment="1" applyProtection="1">
      <alignment horizontal="left" vertical="top"/>
      <protection locked="0"/>
    </xf>
    <xf numFmtId="2" fontId="7" fillId="0" borderId="0" xfId="0" applyNumberFormat="1" applyFont="1"/>
    <xf numFmtId="0" fontId="6" fillId="0" borderId="0" xfId="0" applyFont="1" applyAlignment="1">
      <alignment horizontal="center"/>
    </xf>
    <xf numFmtId="2" fontId="6" fillId="0" borderId="0" xfId="0" applyNumberFormat="1" applyFont="1"/>
    <xf numFmtId="0" fontId="9" fillId="0" borderId="0" xfId="0" applyFont="1"/>
    <xf numFmtId="3" fontId="6" fillId="0" borderId="0" xfId="0" applyNumberFormat="1" applyFo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top"/>
    </xf>
    <xf numFmtId="0" fontId="10" fillId="0" borderId="0" xfId="0" applyFont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8" fillId="0" borderId="1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6" fillId="0" borderId="0" xfId="0" applyNumberFormat="1" applyFont="1"/>
    <xf numFmtId="0" fontId="4" fillId="0" borderId="0" xfId="0" applyFont="1"/>
    <xf numFmtId="2" fontId="9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1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276225</xdr:colOff>
          <xdr:row>25</xdr:row>
          <xdr:rowOff>66675</xdr:rowOff>
        </xdr:from>
        <xdr:to>
          <xdr:col>12</xdr:col>
          <xdr:colOff>190500</xdr:colOff>
          <xdr:row>30</xdr:row>
          <xdr:rowOff>47625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409576</xdr:colOff>
      <xdr:row>1</xdr:row>
      <xdr:rowOff>66675</xdr:rowOff>
    </xdr:from>
    <xdr:to>
      <xdr:col>7</xdr:col>
      <xdr:colOff>476251</xdr:colOff>
      <xdr:row>8</xdr:row>
      <xdr:rowOff>161925</xdr:rowOff>
    </xdr:to>
    <xdr:pic>
      <xdr:nvPicPr>
        <xdr:cNvPr id="13" name="Image 12"/>
        <xdr:cNvPicPr/>
      </xdr:nvPicPr>
      <xdr:blipFill rotWithShape="1">
        <a:blip xmlns:r="http://schemas.openxmlformats.org/officeDocument/2006/relationships" r:embed="rId1"/>
        <a:srcRect l="23923" t="23648" r="37509" b="51851"/>
        <a:stretch/>
      </xdr:blipFill>
      <xdr:spPr bwMode="auto">
        <a:xfrm>
          <a:off x="1933576" y="257175"/>
          <a:ext cx="4057650" cy="1428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171450</xdr:colOff>
          <xdr:row>41</xdr:row>
          <xdr:rowOff>180975</xdr:rowOff>
        </xdr:from>
        <xdr:to>
          <xdr:col>13</xdr:col>
          <xdr:colOff>666750</xdr:colOff>
          <xdr:row>45</xdr:row>
          <xdr:rowOff>9525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D54"/>
  <sheetViews>
    <sheetView tabSelected="1" workbookViewId="0">
      <selection activeCell="I40" sqref="I40"/>
    </sheetView>
  </sheetViews>
  <sheetFormatPr baseColWidth="10" defaultRowHeight="15" x14ac:dyDescent="0.25"/>
  <cols>
    <col min="4" max="4" width="12" bestFit="1" customWidth="1"/>
    <col min="5" max="5" width="13" customWidth="1"/>
    <col min="6" max="6" width="12" bestFit="1" customWidth="1"/>
  </cols>
  <sheetData>
    <row r="2" spans="1:28" x14ac:dyDescent="0.25">
      <c r="A2" s="1"/>
      <c r="B2" s="2"/>
      <c r="C2" s="3"/>
      <c r="D2" s="3"/>
      <c r="E2" s="2"/>
      <c r="F2" s="3"/>
      <c r="G2" s="3"/>
      <c r="H2" s="3"/>
      <c r="I2" s="3"/>
      <c r="J2" s="3"/>
    </row>
    <row r="3" spans="1:28" x14ac:dyDescent="0.25">
      <c r="A3" s="4"/>
      <c r="B3" s="5"/>
      <c r="C3" s="6"/>
      <c r="D3" s="6"/>
      <c r="E3" s="6"/>
      <c r="F3" s="6"/>
      <c r="G3" s="6"/>
      <c r="H3" s="6"/>
      <c r="I3" s="6"/>
      <c r="J3" s="6"/>
    </row>
    <row r="4" spans="1:28" x14ac:dyDescent="0.25">
      <c r="A4" s="4"/>
      <c r="B4" s="6"/>
      <c r="C4" s="6"/>
      <c r="D4" s="6"/>
      <c r="E4" s="6"/>
      <c r="F4" s="6"/>
      <c r="G4" s="6"/>
      <c r="H4" s="6"/>
      <c r="I4" s="6"/>
      <c r="J4" s="6"/>
    </row>
    <row r="5" spans="1:28" x14ac:dyDescent="0.25">
      <c r="A5" s="4"/>
      <c r="B5" s="6"/>
      <c r="C5" s="6"/>
      <c r="D5" s="6"/>
      <c r="E5" s="6"/>
      <c r="F5" s="6"/>
      <c r="G5" s="6"/>
      <c r="H5" s="6"/>
      <c r="I5" s="6"/>
      <c r="J5" s="6"/>
    </row>
    <row r="6" spans="1:28" x14ac:dyDescent="0.25">
      <c r="A6" s="4"/>
      <c r="B6" s="6"/>
      <c r="C6" s="6"/>
      <c r="D6" s="6"/>
      <c r="E6" s="6"/>
      <c r="F6" s="6"/>
      <c r="G6" s="6"/>
      <c r="H6" s="6"/>
      <c r="I6" s="6"/>
      <c r="J6" s="6"/>
    </row>
    <row r="7" spans="1:28" x14ac:dyDescent="0.25">
      <c r="A7" s="4"/>
      <c r="B7" s="6"/>
      <c r="C7" s="6"/>
      <c r="D7" s="6"/>
      <c r="E7" s="6"/>
      <c r="F7" s="6"/>
      <c r="G7" s="6"/>
      <c r="H7" s="6"/>
      <c r="I7" s="6"/>
      <c r="J7" s="6"/>
    </row>
    <row r="8" spans="1:28" x14ac:dyDescent="0.25">
      <c r="A8" s="4"/>
      <c r="B8" s="6"/>
      <c r="C8" s="6"/>
      <c r="D8" s="6"/>
      <c r="E8" s="6"/>
      <c r="F8" s="6"/>
      <c r="G8" s="6"/>
      <c r="H8" s="6"/>
      <c r="I8" s="6"/>
      <c r="J8" s="6"/>
    </row>
    <row r="9" spans="1:28" x14ac:dyDescent="0.25">
      <c r="A9" s="4"/>
      <c r="B9" s="6"/>
      <c r="C9" s="6"/>
      <c r="D9" s="6"/>
      <c r="E9" s="6"/>
      <c r="F9" s="6"/>
      <c r="G9" s="6"/>
      <c r="H9" s="6"/>
      <c r="I9" s="6"/>
      <c r="J9" s="6"/>
    </row>
    <row r="10" spans="1:28" x14ac:dyDescent="0.25">
      <c r="A10" s="4"/>
      <c r="B10" s="6"/>
      <c r="C10" s="6"/>
      <c r="D10" s="6"/>
      <c r="E10" s="6"/>
      <c r="F10" s="6"/>
      <c r="G10" s="6"/>
      <c r="H10" s="6"/>
      <c r="I10" s="6"/>
      <c r="J10" s="6"/>
    </row>
    <row r="11" spans="1:28" x14ac:dyDescent="0.25">
      <c r="A11" s="4"/>
      <c r="B11" s="6"/>
      <c r="C11" s="6"/>
      <c r="D11" s="7" t="s">
        <v>0</v>
      </c>
      <c r="E11" s="6"/>
      <c r="F11" s="6"/>
      <c r="G11" s="6"/>
      <c r="H11" s="6"/>
      <c r="I11" s="6"/>
      <c r="J11" s="6"/>
    </row>
    <row r="12" spans="1:28" x14ac:dyDescent="0.25">
      <c r="C12" s="8"/>
    </row>
    <row r="13" spans="1:28" x14ac:dyDescent="0.25">
      <c r="C13" s="9" t="s">
        <v>1</v>
      </c>
      <c r="D13" s="6">
        <v>0.3</v>
      </c>
      <c r="E13" t="s">
        <v>5</v>
      </c>
    </row>
    <row r="14" spans="1:28" ht="17.25" x14ac:dyDescent="0.25">
      <c r="C14" s="9" t="s">
        <v>2</v>
      </c>
      <c r="D14" s="6">
        <v>0.5</v>
      </c>
      <c r="E14" s="6" t="s">
        <v>5</v>
      </c>
      <c r="F14" s="6" t="s">
        <v>3</v>
      </c>
      <c r="G14" s="6">
        <f>D13*D14*D14*D14/12</f>
        <v>3.1249999999999997E-3</v>
      </c>
      <c r="H14" s="6" t="s">
        <v>36</v>
      </c>
      <c r="V14" s="6" t="s">
        <v>4</v>
      </c>
      <c r="W14" s="10">
        <v>2</v>
      </c>
      <c r="X14" s="6" t="s">
        <v>5</v>
      </c>
      <c r="Y14" s="6"/>
      <c r="Z14" s="6"/>
      <c r="AA14" s="6"/>
      <c r="AB14" s="6"/>
    </row>
    <row r="15" spans="1:28" x14ac:dyDescent="0.25">
      <c r="C15" s="9" t="s">
        <v>6</v>
      </c>
      <c r="D15">
        <f>D13*D14</f>
        <v>0.15</v>
      </c>
      <c r="E15" s="6" t="s">
        <v>34</v>
      </c>
      <c r="F15" s="6"/>
      <c r="G15" s="6"/>
      <c r="H15" s="11"/>
      <c r="V15" s="6"/>
      <c r="W15" s="10"/>
      <c r="X15" s="6"/>
      <c r="Y15" s="6"/>
      <c r="Z15" s="6"/>
      <c r="AA15" s="6"/>
      <c r="AB15" s="6"/>
    </row>
    <row r="16" spans="1:28" x14ac:dyDescent="0.25">
      <c r="C16" s="9" t="s">
        <v>7</v>
      </c>
      <c r="D16" s="12">
        <v>34500000</v>
      </c>
      <c r="E16" s="6" t="s">
        <v>35</v>
      </c>
      <c r="F16" s="13" t="s">
        <v>8</v>
      </c>
      <c r="G16" s="12">
        <f>D16/2/(1+D18)</f>
        <v>13269230.769230768</v>
      </c>
      <c r="H16" s="6" t="s">
        <v>35</v>
      </c>
      <c r="P16" s="11"/>
      <c r="Q16" s="11"/>
      <c r="R16" s="11"/>
      <c r="S16" s="11"/>
      <c r="T16" s="11"/>
      <c r="U16" s="11"/>
      <c r="V16" s="14" t="s">
        <v>9</v>
      </c>
      <c r="W16" s="10">
        <v>0.2</v>
      </c>
      <c r="X16" s="6"/>
      <c r="Y16" s="6"/>
      <c r="Z16" s="6"/>
      <c r="AA16" s="6"/>
      <c r="AB16" s="6"/>
    </row>
    <row r="17" spans="1:30" ht="18" x14ac:dyDescent="0.35">
      <c r="C17" s="15" t="s">
        <v>10</v>
      </c>
      <c r="D17">
        <f>5/6</f>
        <v>0.83333333333333337</v>
      </c>
      <c r="E17" s="6"/>
      <c r="F17" s="6"/>
      <c r="G17" s="6"/>
      <c r="P17" s="6"/>
      <c r="Q17" s="6"/>
      <c r="R17" s="6"/>
      <c r="S17" s="6"/>
      <c r="T17" s="6"/>
      <c r="U17" s="6"/>
      <c r="V17" s="16" t="s">
        <v>11</v>
      </c>
      <c r="W17" s="10">
        <v>0</v>
      </c>
      <c r="X17" s="6"/>
      <c r="Y17" s="6"/>
      <c r="Z17" s="6"/>
      <c r="AA17" s="6"/>
      <c r="AB17" s="6"/>
    </row>
    <row r="18" spans="1:30" x14ac:dyDescent="0.25">
      <c r="C18" s="9" t="s">
        <v>12</v>
      </c>
      <c r="D18" s="6">
        <v>0.3</v>
      </c>
      <c r="E18" s="6"/>
      <c r="F18" s="6"/>
      <c r="G18" s="6"/>
    </row>
    <row r="20" spans="1:30" x14ac:dyDescent="0.25">
      <c r="A20" s="17"/>
      <c r="B20" s="6"/>
      <c r="C20" s="13" t="s">
        <v>13</v>
      </c>
      <c r="D20" s="18" t="s">
        <v>14</v>
      </c>
      <c r="E20" s="10">
        <v>10</v>
      </c>
      <c r="F20" s="6" t="s">
        <v>5</v>
      </c>
      <c r="G20" s="6"/>
      <c r="H20" s="6"/>
      <c r="I20" s="10"/>
      <c r="J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0" x14ac:dyDescent="0.25">
      <c r="A21" s="17"/>
      <c r="B21" s="6"/>
      <c r="C21" s="13" t="s">
        <v>15</v>
      </c>
      <c r="D21" s="9" t="s">
        <v>16</v>
      </c>
      <c r="E21" s="10">
        <v>10</v>
      </c>
      <c r="F21" s="6" t="s">
        <v>17</v>
      </c>
      <c r="G21" s="11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x14ac:dyDescent="0.25">
      <c r="A22" s="17"/>
      <c r="B22" s="6"/>
      <c r="C22" s="13" t="s">
        <v>18</v>
      </c>
      <c r="D22" s="13" t="s">
        <v>19</v>
      </c>
      <c r="E22" s="19">
        <f>D16*G14/D17/G16/D15/E20/E20</f>
        <v>6.4999999999999986E-4</v>
      </c>
      <c r="F22" s="20"/>
      <c r="G22" s="6"/>
      <c r="H22" s="13"/>
      <c r="I22" s="10"/>
      <c r="J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x14ac:dyDescent="0.25">
      <c r="A23" s="17"/>
      <c r="B23" s="6"/>
      <c r="C23" s="13"/>
      <c r="D23" s="13"/>
      <c r="E23" s="19"/>
      <c r="F23" s="20"/>
      <c r="G23" s="6"/>
      <c r="H23" s="13"/>
      <c r="I23" s="10"/>
      <c r="J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x14ac:dyDescent="0.25">
      <c r="A24" s="17"/>
      <c r="B24" s="6"/>
      <c r="C24" s="14"/>
      <c r="D24" s="37" t="s">
        <v>38</v>
      </c>
      <c r="E24" s="6"/>
      <c r="F24" s="20"/>
      <c r="G24" s="6"/>
      <c r="H24" s="13"/>
      <c r="I24" s="10"/>
      <c r="J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x14ac:dyDescent="0.25">
      <c r="A25" s="17"/>
      <c r="B25" s="6"/>
      <c r="C25" s="14"/>
      <c r="D25" s="13"/>
      <c r="E25" s="6"/>
      <c r="F25" s="20"/>
      <c r="G25" s="6"/>
      <c r="H25" s="13"/>
      <c r="I25" s="10"/>
      <c r="J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15.75" x14ac:dyDescent="0.25">
      <c r="A26" s="4"/>
      <c r="B26" s="6"/>
      <c r="D26" s="21" t="s">
        <v>20</v>
      </c>
      <c r="E26" s="22" t="s">
        <v>21</v>
      </c>
      <c r="F26" s="23" t="s">
        <v>22</v>
      </c>
      <c r="G26" s="24"/>
      <c r="H26" s="6"/>
      <c r="I26" s="6"/>
      <c r="J26" s="6"/>
      <c r="K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0" x14ac:dyDescent="0.25">
      <c r="A27" s="4"/>
      <c r="B27" s="6"/>
      <c r="C27" s="25" t="s">
        <v>23</v>
      </c>
      <c r="D27" s="26">
        <v>0</v>
      </c>
      <c r="E27" s="27">
        <f t="shared" ref="E27:E36" si="0">$E$21/24*D27*D27*D27*D27-$E$21*$E$20/12*D27*D27*D27-$E$22*$E$21*$E$20*$E$20/2*D27*D27+(1/24+$E$22/2)*$E$21*$E$20*$E$20*$E$20*D27</f>
        <v>0</v>
      </c>
      <c r="F27" s="33">
        <f>E27/$D$16/$G$14</f>
        <v>0</v>
      </c>
      <c r="G27" s="24"/>
      <c r="H27" s="6"/>
      <c r="J27" s="6"/>
      <c r="K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x14ac:dyDescent="0.25">
      <c r="A28" s="4"/>
      <c r="B28" s="6"/>
      <c r="C28" s="25" t="s">
        <v>24</v>
      </c>
      <c r="D28" s="26">
        <v>1</v>
      </c>
      <c r="E28" s="27">
        <f t="shared" si="0"/>
        <v>411.67499999999995</v>
      </c>
      <c r="F28" s="33">
        <f t="shared" ref="F28:F37" si="1">E28/$D$16/$G$14</f>
        <v>3.8184347826086956E-3</v>
      </c>
      <c r="G28" s="24"/>
      <c r="H28" s="6"/>
      <c r="I28" s="13"/>
      <c r="J28" s="28"/>
      <c r="K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x14ac:dyDescent="0.25">
      <c r="A29" s="4"/>
      <c r="B29" s="6"/>
      <c r="C29" s="25" t="s">
        <v>25</v>
      </c>
      <c r="D29" s="26">
        <v>2</v>
      </c>
      <c r="E29" s="27">
        <f t="shared" si="0"/>
        <v>778.5333333333333</v>
      </c>
      <c r="F29" s="33">
        <f t="shared" si="1"/>
        <v>7.2211787439613526E-3</v>
      </c>
      <c r="G29" s="24"/>
      <c r="H29" s="6"/>
      <c r="I29" s="13"/>
      <c r="J29" s="28"/>
      <c r="K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x14ac:dyDescent="0.25">
      <c r="A30" s="4"/>
      <c r="B30" s="6"/>
      <c r="C30" s="25" t="s">
        <v>26</v>
      </c>
      <c r="D30" s="26">
        <v>3</v>
      </c>
      <c r="E30" s="27">
        <f t="shared" si="0"/>
        <v>1065.575</v>
      </c>
      <c r="F30" s="33">
        <f t="shared" si="1"/>
        <v>9.8835942028985511E-3</v>
      </c>
      <c r="G30" s="24"/>
      <c r="H30" s="6"/>
      <c r="I30" s="13"/>
      <c r="J30" s="28"/>
      <c r="K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x14ac:dyDescent="0.25">
      <c r="A31" s="4"/>
      <c r="B31" s="6"/>
      <c r="C31" s="25" t="s">
        <v>27</v>
      </c>
      <c r="D31" s="26">
        <v>4</v>
      </c>
      <c r="E31" s="27">
        <f t="shared" si="0"/>
        <v>1247.7999999999997</v>
      </c>
      <c r="F31" s="33">
        <f t="shared" si="1"/>
        <v>1.1573797101449275E-2</v>
      </c>
      <c r="G31" s="24"/>
      <c r="H31" s="6"/>
      <c r="I31" s="13"/>
      <c r="J31" s="28"/>
      <c r="K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x14ac:dyDescent="0.25">
      <c r="A32" s="4"/>
      <c r="B32" s="6"/>
      <c r="C32" s="25" t="s">
        <v>28</v>
      </c>
      <c r="D32" s="26">
        <v>5</v>
      </c>
      <c r="E32" s="27">
        <f t="shared" si="0"/>
        <v>1310.2083333333328</v>
      </c>
      <c r="F32" s="33">
        <f>E32/$D$16/$G$14</f>
        <v>1.2152657004830914E-2</v>
      </c>
      <c r="G32" s="24"/>
      <c r="H32" s="6"/>
      <c r="I32" s="13"/>
      <c r="J32" s="28"/>
      <c r="K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x14ac:dyDescent="0.25">
      <c r="A33" s="4"/>
      <c r="B33" s="6"/>
      <c r="C33" s="25" t="s">
        <v>29</v>
      </c>
      <c r="D33" s="26">
        <v>6</v>
      </c>
      <c r="E33" s="27">
        <f t="shared" si="0"/>
        <v>1247.8</v>
      </c>
      <c r="F33" s="33">
        <f t="shared" si="1"/>
        <v>1.1573797101449276E-2</v>
      </c>
      <c r="G33" s="24"/>
      <c r="H33" s="6"/>
      <c r="I33" s="13"/>
      <c r="J33" s="28"/>
      <c r="K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x14ac:dyDescent="0.25">
      <c r="A34" s="4"/>
      <c r="B34" s="13"/>
      <c r="C34" s="25" t="s">
        <v>30</v>
      </c>
      <c r="D34" s="26">
        <v>7</v>
      </c>
      <c r="E34" s="27">
        <f t="shared" si="0"/>
        <v>1065.5749999999998</v>
      </c>
      <c r="F34" s="33">
        <f t="shared" si="1"/>
        <v>9.8835942028985494E-3</v>
      </c>
      <c r="I34" s="13"/>
      <c r="J34" s="28"/>
    </row>
    <row r="35" spans="1:30" x14ac:dyDescent="0.25">
      <c r="A35" s="4"/>
      <c r="B35" s="6"/>
      <c r="C35" s="25" t="s">
        <v>31</v>
      </c>
      <c r="D35" s="26">
        <v>8</v>
      </c>
      <c r="E35" s="27">
        <f t="shared" si="0"/>
        <v>778.53333333333285</v>
      </c>
      <c r="F35" s="33">
        <f t="shared" si="1"/>
        <v>7.2211787439613482E-3</v>
      </c>
      <c r="I35" s="13"/>
      <c r="J35" s="28"/>
    </row>
    <row r="36" spans="1:30" x14ac:dyDescent="0.25">
      <c r="A36" s="4"/>
      <c r="B36" s="6"/>
      <c r="C36" s="25" t="s">
        <v>32</v>
      </c>
      <c r="D36" s="26">
        <v>9</v>
      </c>
      <c r="E36" s="27">
        <f t="shared" si="0"/>
        <v>411.67499999999973</v>
      </c>
      <c r="F36" s="33">
        <f t="shared" si="1"/>
        <v>3.8184347826086935E-3</v>
      </c>
      <c r="G36" s="29"/>
      <c r="H36" s="6"/>
      <c r="I36" s="13"/>
      <c r="J36" s="28"/>
    </row>
    <row r="37" spans="1:30" x14ac:dyDescent="0.25">
      <c r="A37" s="4"/>
      <c r="B37" s="6"/>
      <c r="C37" s="25" t="s">
        <v>33</v>
      </c>
      <c r="D37" s="26">
        <v>10</v>
      </c>
      <c r="E37" s="27">
        <f>$E$21/24*D37*D37*D37*D37-$E$21*$E$20/12*D37*D37*D37-$E$22*$E$21*$E$20*$E$20/2*D37*D37+(1/24+$E$22/2)*$E$21*$E$20*$E$20*$E$20*D37</f>
        <v>0</v>
      </c>
      <c r="F37" s="33">
        <f t="shared" si="1"/>
        <v>0</v>
      </c>
      <c r="G37" s="29"/>
      <c r="H37" s="6"/>
      <c r="I37" s="13"/>
      <c r="J37" s="28"/>
    </row>
    <row r="38" spans="1:30" x14ac:dyDescent="0.25">
      <c r="A38" s="4"/>
      <c r="B38" s="6"/>
      <c r="C38" s="30"/>
      <c r="D38" s="31"/>
      <c r="E38" s="6"/>
      <c r="F38" s="6"/>
      <c r="G38" s="6"/>
      <c r="H38" s="6"/>
      <c r="I38" s="13"/>
      <c r="J38" s="28"/>
    </row>
    <row r="39" spans="1:30" x14ac:dyDescent="0.25">
      <c r="A39" s="4"/>
      <c r="B39" s="6"/>
      <c r="C39" s="30"/>
      <c r="D39" s="31"/>
      <c r="E39" s="6"/>
      <c r="F39" s="6"/>
      <c r="G39" s="6"/>
      <c r="H39" s="6"/>
      <c r="I39" s="13"/>
      <c r="J39" s="28"/>
    </row>
    <row r="40" spans="1:30" x14ac:dyDescent="0.25">
      <c r="A40" s="4"/>
      <c r="B40" s="6"/>
      <c r="C40" s="30"/>
      <c r="D40" s="31"/>
      <c r="E40" s="6"/>
      <c r="F40" s="6"/>
      <c r="G40" s="6"/>
      <c r="H40" s="6"/>
      <c r="I40" s="13"/>
      <c r="J40" s="28"/>
    </row>
    <row r="41" spans="1:30" x14ac:dyDescent="0.25">
      <c r="D41" s="37" t="s">
        <v>37</v>
      </c>
    </row>
    <row r="43" spans="1:30" ht="15.75" x14ac:dyDescent="0.25">
      <c r="D43" s="21" t="s">
        <v>20</v>
      </c>
      <c r="E43" s="23" t="s">
        <v>22</v>
      </c>
      <c r="F43" s="34"/>
      <c r="G43" s="34"/>
    </row>
    <row r="44" spans="1:30" x14ac:dyDescent="0.25">
      <c r="C44" s="25" t="s">
        <v>23</v>
      </c>
      <c r="D44" s="26">
        <v>0</v>
      </c>
      <c r="E44" s="32">
        <f>1/(24*$D$16*$G$14)*$E$21*$E$20*$E$20*D44*($E$20-D44)*(1+D44/$E$20*($E$20-D44)/$E$20)+1/(2*$D$17*$G$16*$D$15)*D44*(1-D44/$E$20)*E$21*$E$20</f>
        <v>0</v>
      </c>
      <c r="F44" s="35"/>
      <c r="G44" s="36"/>
    </row>
    <row r="45" spans="1:30" x14ac:dyDescent="0.25">
      <c r="C45" s="25" t="s">
        <v>24</v>
      </c>
      <c r="D45" s="26">
        <v>1</v>
      </c>
      <c r="E45" s="32">
        <f t="shared" ref="E45:E54" si="2">1/(24*$D$16*$G$14)*$E$21*$E$20*$E$20*D45*($E$20-D45)*(1+D45/$E$20*($E$20-D45)/$E$20)+1/(2*$D$17*$G$16*$D$15)*D45*(1-D45/$E$20)*E$21*$E$20</f>
        <v>3.8184347826086956E-3</v>
      </c>
      <c r="F45" s="35"/>
      <c r="G45" s="36"/>
    </row>
    <row r="46" spans="1:30" x14ac:dyDescent="0.25">
      <c r="C46" s="25" t="s">
        <v>25</v>
      </c>
      <c r="D46" s="26">
        <v>2</v>
      </c>
      <c r="E46" s="32">
        <f t="shared" si="2"/>
        <v>7.2211787439613517E-3</v>
      </c>
      <c r="F46" s="35"/>
      <c r="G46" s="36"/>
    </row>
    <row r="47" spans="1:30" x14ac:dyDescent="0.25">
      <c r="C47" s="25" t="s">
        <v>26</v>
      </c>
      <c r="D47" s="26">
        <v>3</v>
      </c>
      <c r="E47" s="32">
        <f t="shared" si="2"/>
        <v>9.8835942028985511E-3</v>
      </c>
      <c r="F47" s="35"/>
      <c r="G47" s="36"/>
    </row>
    <row r="48" spans="1:30" x14ac:dyDescent="0.25">
      <c r="C48" s="25" t="s">
        <v>27</v>
      </c>
      <c r="D48" s="26">
        <v>4</v>
      </c>
      <c r="E48" s="32">
        <f>1/(24*$D$16*$G$14)*$E$21*$E$20*$E$20*D48*($E$20-D48)*(1+D48/$E$20*($E$20-D48)/$E$20)+1/(2*$D$17*$G$16*$D$15)*D48*(1-D48/$E$20)*E$21*$E$20</f>
        <v>1.1573797101449275E-2</v>
      </c>
      <c r="F48" s="35"/>
      <c r="G48" s="36"/>
    </row>
    <row r="49" spans="3:7" x14ac:dyDescent="0.25">
      <c r="C49" s="25" t="s">
        <v>28</v>
      </c>
      <c r="D49" s="26">
        <v>5</v>
      </c>
      <c r="E49" s="32">
        <f t="shared" si="2"/>
        <v>1.2152657004830918E-2</v>
      </c>
      <c r="F49" s="35"/>
      <c r="G49" s="36"/>
    </row>
    <row r="50" spans="3:7" x14ac:dyDescent="0.25">
      <c r="C50" s="25" t="s">
        <v>29</v>
      </c>
      <c r="D50" s="26">
        <v>6</v>
      </c>
      <c r="E50" s="32">
        <f t="shared" si="2"/>
        <v>1.1573797101449275E-2</v>
      </c>
      <c r="F50" s="35"/>
      <c r="G50" s="36"/>
    </row>
    <row r="51" spans="3:7" x14ac:dyDescent="0.25">
      <c r="C51" s="25" t="s">
        <v>30</v>
      </c>
      <c r="D51" s="26">
        <v>7</v>
      </c>
      <c r="E51" s="32">
        <f t="shared" si="2"/>
        <v>9.8835942028985511E-3</v>
      </c>
      <c r="F51" s="35"/>
      <c r="G51" s="36"/>
    </row>
    <row r="52" spans="3:7" x14ac:dyDescent="0.25">
      <c r="C52" s="25" t="s">
        <v>31</v>
      </c>
      <c r="D52" s="26">
        <v>8</v>
      </c>
      <c r="E52" s="32">
        <f t="shared" si="2"/>
        <v>7.2211787439613517E-3</v>
      </c>
      <c r="F52" s="35"/>
      <c r="G52" s="36"/>
    </row>
    <row r="53" spans="3:7" x14ac:dyDescent="0.25">
      <c r="C53" s="25" t="s">
        <v>32</v>
      </c>
      <c r="D53" s="26">
        <v>9</v>
      </c>
      <c r="E53" s="32">
        <f t="shared" si="2"/>
        <v>3.8184347826086956E-3</v>
      </c>
      <c r="F53" s="35"/>
      <c r="G53" s="36"/>
    </row>
    <row r="54" spans="3:7" x14ac:dyDescent="0.25">
      <c r="C54" s="25" t="s">
        <v>33</v>
      </c>
      <c r="D54" s="26">
        <v>10</v>
      </c>
      <c r="E54" s="32">
        <f t="shared" si="2"/>
        <v>0</v>
      </c>
      <c r="F54" s="35"/>
      <c r="G54" s="36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1029" r:id="rId4">
          <objectPr defaultSize="0" autoPict="0" r:id="rId5">
            <anchor moveWithCells="1" sizeWithCells="1">
              <from>
                <xdr:col>7</xdr:col>
                <xdr:colOff>276225</xdr:colOff>
                <xdr:row>25</xdr:row>
                <xdr:rowOff>66675</xdr:rowOff>
              </from>
              <to>
                <xdr:col>12</xdr:col>
                <xdr:colOff>190500</xdr:colOff>
                <xdr:row>30</xdr:row>
                <xdr:rowOff>47625</xdr:rowOff>
              </to>
            </anchor>
          </objectPr>
        </oleObject>
      </mc:Choice>
      <mc:Fallback>
        <oleObject progId="Equation.DSMT4" shapeId="1029" r:id="rId4"/>
      </mc:Fallback>
    </mc:AlternateContent>
    <mc:AlternateContent xmlns:mc="http://schemas.openxmlformats.org/markup-compatibility/2006">
      <mc:Choice Requires="x14">
        <oleObject progId="Equation.DSMT4" shapeId="1030" r:id="rId6">
          <objectPr defaultSize="0" autoPict="0" r:id="rId7">
            <anchor moveWithCells="1" sizeWithCells="1">
              <from>
                <xdr:col>7</xdr:col>
                <xdr:colOff>171450</xdr:colOff>
                <xdr:row>41</xdr:row>
                <xdr:rowOff>180975</xdr:rowOff>
              </from>
              <to>
                <xdr:col>13</xdr:col>
                <xdr:colOff>666750</xdr:colOff>
                <xdr:row>45</xdr:row>
                <xdr:rowOff>9525</xdr:rowOff>
              </to>
            </anchor>
          </objectPr>
        </oleObject>
      </mc:Choice>
      <mc:Fallback>
        <oleObject progId="Equation.DSMT4" shapeId="103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dcterms:created xsi:type="dcterms:W3CDTF">2020-05-22T20:11:46Z</dcterms:created>
  <dcterms:modified xsi:type="dcterms:W3CDTF">2020-10-24T20:33:09Z</dcterms:modified>
</cp:coreProperties>
</file>